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https://sandpointcharter-my.sharepoint.com/personal/gretawarren_forrestbirdcharterschool_org/Documents/Budgets/2021-2022 Budget Docs/Docs for the State/"/>
    </mc:Choice>
  </mc:AlternateContent>
  <xr:revisionPtr revIDLastSave="77" documentId="8_{D8755A3A-8E22-4C84-A120-C9DE2FE018F4}" xr6:coauthVersionLast="46" xr6:coauthVersionMax="46" xr10:uidLastSave="{51B6E58E-B243-47D8-81B4-F4C0EBF5C83A}"/>
  <bookViews>
    <workbookView xWindow="-120" yWindow="-120" windowWidth="24240" windowHeight="13140" tabRatio="895" xr2:uid="{00000000-000D-0000-FFFF-FFFF00000000}"/>
  </bookViews>
  <sheets>
    <sheet name="Four Year Summary" sheetId="31" r:id="rId1"/>
  </sheets>
  <definedNames>
    <definedName name="_Fill" hidden="1">#REF!</definedName>
    <definedName name="_xlnm.Print_Area" localSheetId="0">'Four Year Summary'!$A$1:$K$43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8" i="31" l="1"/>
  <c r="H27" i="31"/>
  <c r="H26" i="31"/>
  <c r="H25" i="31"/>
  <c r="H16" i="31"/>
  <c r="H15" i="31"/>
  <c r="D28" i="31"/>
  <c r="D27" i="31"/>
  <c r="D25" i="31"/>
  <c r="D17" i="31"/>
  <c r="D15" i="31"/>
  <c r="C19" i="31" l="1"/>
  <c r="C34" i="31" s="1"/>
  <c r="C36" i="31" s="1"/>
  <c r="J19" i="31"/>
  <c r="J34" i="31" s="1"/>
  <c r="J36" i="31" s="1"/>
  <c r="I19" i="31"/>
  <c r="I34" i="31" s="1"/>
  <c r="I36" i="31" s="1"/>
  <c r="H19" i="31"/>
  <c r="H34" i="31" s="1"/>
  <c r="H36" i="31" s="1"/>
  <c r="G19" i="31"/>
  <c r="G34" i="31" s="1"/>
  <c r="G36" i="31" s="1"/>
  <c r="E19" i="31"/>
  <c r="E34" i="31" s="1"/>
  <c r="E36" i="31" s="1"/>
  <c r="F19" i="31"/>
  <c r="F34" i="31" s="1"/>
  <c r="F36" i="31" s="1"/>
  <c r="D19" i="31"/>
  <c r="D34" i="31" s="1"/>
  <c r="D36" i="31" s="1"/>
  <c r="A41" i="31"/>
</calcChain>
</file>

<file path=xl/sharedStrings.xml><?xml version="1.0" encoding="utf-8"?>
<sst xmlns="http://schemas.openxmlformats.org/spreadsheetml/2006/main" count="87" uniqueCount="38">
  <si>
    <t xml:space="preserve"> </t>
  </si>
  <si>
    <t>Prior Year</t>
  </si>
  <si>
    <t>Budget</t>
  </si>
  <si>
    <t>Other Local</t>
  </si>
  <si>
    <t>GENERAL M &amp; O FUND</t>
  </si>
  <si>
    <t>ALL FUNDS</t>
  </si>
  <si>
    <t>ALL OTHER FUNDS</t>
  </si>
  <si>
    <t>Proposed</t>
  </si>
  <si>
    <t>Actual</t>
  </si>
  <si>
    <t>Actual/Budget</t>
  </si>
  <si>
    <t xml:space="preserve">          REVENUES</t>
  </si>
  <si>
    <t>Beginning Balances</t>
  </si>
  <si>
    <t>$</t>
  </si>
  <si>
    <t>Local Tax Revenue</t>
  </si>
  <si>
    <t>County Revenue</t>
  </si>
  <si>
    <t>State Revenue</t>
  </si>
  <si>
    <t>Federal Revenue</t>
  </si>
  <si>
    <t>Other Sources</t>
  </si>
  <si>
    <t xml:space="preserve">          Totals</t>
  </si>
  <si>
    <t xml:space="preserve">          EXPENDITURES</t>
  </si>
  <si>
    <t>Salaries</t>
  </si>
  <si>
    <t>Benefits</t>
  </si>
  <si>
    <t>Purchased Services</t>
  </si>
  <si>
    <t>Supplies &amp; Materials</t>
  </si>
  <si>
    <t>Capital Outlay</t>
  </si>
  <si>
    <t>Debt Retirement</t>
  </si>
  <si>
    <t>Insurance &amp; Judgments</t>
  </si>
  <si>
    <t>Contingency Reserve</t>
  </si>
  <si>
    <t>Unappropriated Balances</t>
  </si>
  <si>
    <t>Transfers (net)</t>
  </si>
  <si>
    <t xml:space="preserve"> A copy of the School District Budget is available for public inspection at the District's Administrative or Clerk's Office.</t>
  </si>
  <si>
    <t>(This form may be used to meet the requirements of 33-801 - Effective July 1, 1997)</t>
  </si>
  <si>
    <t>2018-2019</t>
  </si>
  <si>
    <t>2019-2020</t>
  </si>
  <si>
    <t>2020-2021</t>
  </si>
  <si>
    <t>SUMMARY STATEMENT   2021 - 2022 SCHOOL BUDGET</t>
  </si>
  <si>
    <t>2021-2022</t>
  </si>
  <si>
    <t>School District Forrest M. Bird Charter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</si>
</sst>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9" x14ac:knownFonts="1">
    <font>
      <sz val="12"/>
      <name val="Arial"/>
    </font>
    <font>
      <sz val="1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7"/>
      <color indexed="8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u/>
      <sz val="14"/>
      <color indexed="8"/>
      <name val="Arial"/>
      <family val="2"/>
    </font>
    <font>
      <b/>
      <u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b/>
      <sz val="16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2"/>
      <name val="Arial"/>
      <family val="2"/>
    </font>
    <font>
      <b/>
      <sz val="14"/>
      <color indexed="10"/>
      <name val="Arial"/>
      <family val="2"/>
    </font>
    <font>
      <b/>
      <sz val="18"/>
      <color indexed="10"/>
      <name val="Arial"/>
      <family val="2"/>
    </font>
    <font>
      <sz val="12"/>
      <name val="Arial"/>
    </font>
  </fonts>
  <fills count="3">
    <fill>
      <patternFill patternType="none"/>
    </fill>
    <fill>
      <patternFill patternType="gray125"/>
    </fill>
    <fill>
      <patternFill patternType="lightGray">
        <bgColor indexed="9"/>
      </patternFill>
    </fill>
  </fills>
  <borders count="5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dotted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tted">
        <color indexed="8"/>
      </bottom>
      <diagonal/>
    </border>
    <border>
      <left style="thin">
        <color indexed="8"/>
      </left>
      <right/>
      <top/>
      <bottom style="dotted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/>
      <right style="thin">
        <color indexed="8"/>
      </right>
      <top/>
      <bottom style="thick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n">
        <color indexed="8"/>
      </right>
      <top style="dotted">
        <color indexed="8"/>
      </top>
      <bottom style="thin">
        <color indexed="8"/>
      </bottom>
      <diagonal/>
    </border>
    <border>
      <left/>
      <right/>
      <top style="thick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  <diagonal/>
    </border>
    <border>
      <left style="thin">
        <color indexed="8"/>
      </left>
      <right/>
      <top style="dotted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dotted">
        <color indexed="8"/>
      </bottom>
      <diagonal/>
    </border>
    <border>
      <left/>
      <right style="medium">
        <color indexed="64"/>
      </right>
      <top/>
      <bottom style="dotted">
        <color indexed="8"/>
      </bottom>
      <diagonal/>
    </border>
    <border>
      <left style="medium">
        <color indexed="64"/>
      </left>
      <right style="thin">
        <color indexed="8"/>
      </right>
      <top style="dotted">
        <color indexed="8"/>
      </top>
      <bottom style="thin">
        <color indexed="8"/>
      </bottom>
      <diagonal/>
    </border>
    <border>
      <left/>
      <right style="medium">
        <color indexed="64"/>
      </right>
      <top style="dotted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dotted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dotted">
        <color indexed="8"/>
      </bottom>
      <diagonal/>
    </border>
    <border>
      <left style="medium">
        <color indexed="64"/>
      </left>
      <right/>
      <top/>
      <bottom style="dotted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</borders>
  <cellStyleXfs count="3">
    <xf numFmtId="0" fontId="0" fillId="0" borderId="0"/>
    <xf numFmtId="0" fontId="15" fillId="0" borderId="0"/>
    <xf numFmtId="44" fontId="18" fillId="0" borderId="0" applyFont="0" applyFill="0" applyBorder="0" applyAlignment="0" applyProtection="0"/>
  </cellStyleXfs>
  <cellXfs count="120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0" borderId="2" xfId="0" applyNumberFormat="1" applyBorder="1"/>
    <xf numFmtId="0" fontId="0" fillId="0" borderId="0" xfId="0" applyNumberFormat="1" applyAlignment="1">
      <alignment horizontal="centerContinuous"/>
    </xf>
    <xf numFmtId="0" fontId="0" fillId="0" borderId="3" xfId="0" applyNumberFormat="1" applyBorder="1"/>
    <xf numFmtId="0" fontId="7" fillId="0" borderId="0" xfId="0" applyNumberFormat="1" applyFont="1" applyAlignment="1">
      <alignment horizontal="centerContinuous"/>
    </xf>
    <xf numFmtId="0" fontId="0" fillId="0" borderId="4" xfId="0" applyNumberFormat="1" applyBorder="1"/>
    <xf numFmtId="0" fontId="0" fillId="0" borderId="5" xfId="0" applyNumberFormat="1" applyBorder="1"/>
    <xf numFmtId="0" fontId="0" fillId="0" borderId="3" xfId="0" applyNumberFormat="1" applyBorder="1" applyAlignment="1">
      <alignment horizontal="center"/>
    </xf>
    <xf numFmtId="0" fontId="0" fillId="0" borderId="6" xfId="0" applyNumberFormat="1" applyBorder="1"/>
    <xf numFmtId="0" fontId="0" fillId="0" borderId="7" xfId="0" applyNumberFormat="1" applyBorder="1"/>
    <xf numFmtId="0" fontId="0" fillId="0" borderId="8" xfId="0" applyNumberFormat="1" applyBorder="1"/>
    <xf numFmtId="0" fontId="0" fillId="0" borderId="9" xfId="0" applyNumberFormat="1" applyBorder="1" applyAlignment="1">
      <alignment horizontal="center"/>
    </xf>
    <xf numFmtId="0" fontId="0" fillId="0" borderId="10" xfId="0" applyNumberFormat="1" applyBorder="1"/>
    <xf numFmtId="0" fontId="0" fillId="0" borderId="13" xfId="0" applyNumberFormat="1" applyBorder="1"/>
    <xf numFmtId="0" fontId="0" fillId="0" borderId="14" xfId="0" applyNumberFormat="1" applyBorder="1"/>
    <xf numFmtId="0" fontId="0" fillId="0" borderId="15" xfId="0" applyNumberFormat="1" applyBorder="1"/>
    <xf numFmtId="0" fontId="0" fillId="0" borderId="0" xfId="0" applyNumberFormat="1" applyAlignment="1">
      <alignment horizontal="right"/>
    </xf>
    <xf numFmtId="0" fontId="10" fillId="0" borderId="0" xfId="0" applyNumberFormat="1" applyFont="1" applyAlignment="1">
      <alignment horizontal="centerContinuous"/>
    </xf>
    <xf numFmtId="0" fontId="11" fillId="0" borderId="0" xfId="0" applyNumberFormat="1" applyFont="1"/>
    <xf numFmtId="0" fontId="4" fillId="0" borderId="6" xfId="0" applyNumberFormat="1" applyFont="1" applyBorder="1"/>
    <xf numFmtId="0" fontId="0" fillId="0" borderId="0" xfId="0" applyNumberFormat="1" applyBorder="1"/>
    <xf numFmtId="0" fontId="0" fillId="0" borderId="0" xfId="0" applyNumberFormat="1" applyBorder="1" applyAlignment="1">
      <alignment horizontal="center"/>
    </xf>
    <xf numFmtId="0" fontId="0" fillId="0" borderId="4" xfId="0" applyBorder="1"/>
    <xf numFmtId="0" fontId="0" fillId="0" borderId="16" xfId="0" applyNumberFormat="1" applyBorder="1"/>
    <xf numFmtId="0" fontId="5" fillId="0" borderId="0" xfId="0" applyNumberFormat="1" applyFont="1" applyAlignment="1">
      <alignment horizontal="left"/>
    </xf>
    <xf numFmtId="0" fontId="0" fillId="0" borderId="18" xfId="0" applyNumberFormat="1" applyBorder="1"/>
    <xf numFmtId="0" fontId="0" fillId="0" borderId="19" xfId="0" applyNumberFormat="1" applyBorder="1"/>
    <xf numFmtId="0" fontId="0" fillId="0" borderId="0" xfId="0" applyNumberFormat="1" applyBorder="1" applyAlignment="1">
      <alignment horizontal="centerContinuous"/>
    </xf>
    <xf numFmtId="0" fontId="0" fillId="0" borderId="0" xfId="0" applyNumberFormat="1" applyBorder="1" applyAlignment="1">
      <alignment horizontal="right"/>
    </xf>
    <xf numFmtId="0" fontId="7" fillId="0" borderId="0" xfId="0" applyNumberFormat="1" applyFont="1" applyBorder="1" applyAlignment="1">
      <alignment horizontal="centerContinuous"/>
    </xf>
    <xf numFmtId="0" fontId="7" fillId="0" borderId="0" xfId="0" applyNumberFormat="1" applyFont="1" applyBorder="1"/>
    <xf numFmtId="0" fontId="4" fillId="0" borderId="0" xfId="0" applyNumberFormat="1" applyFont="1" applyBorder="1"/>
    <xf numFmtId="0" fontId="3" fillId="0" borderId="0" xfId="0" applyNumberFormat="1" applyFont="1" applyBorder="1"/>
    <xf numFmtId="0" fontId="3" fillId="0" borderId="0" xfId="0" applyNumberFormat="1" applyFont="1" applyBorder="1" applyAlignment="1">
      <alignment horizontal="centerContinuous" vertical="center" wrapText="1"/>
    </xf>
    <xf numFmtId="0" fontId="0" fillId="0" borderId="0" xfId="0" applyNumberFormat="1" applyBorder="1" applyAlignment="1">
      <alignment horizontal="centerContinuous" vertical="center" wrapText="1"/>
    </xf>
    <xf numFmtId="0" fontId="0" fillId="0" borderId="0" xfId="0" applyAlignment="1">
      <alignment horizontal="centerContinuous"/>
    </xf>
    <xf numFmtId="0" fontId="12" fillId="0" borderId="0" xfId="0" applyNumberFormat="1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2" fillId="0" borderId="0" xfId="0" applyNumberFormat="1" applyFont="1" applyBorder="1" applyAlignment="1">
      <alignment horizontal="centerContinuous"/>
    </xf>
    <xf numFmtId="0" fontId="0" fillId="0" borderId="20" xfId="0" applyBorder="1"/>
    <xf numFmtId="8" fontId="15" fillId="0" borderId="9" xfId="1" applyNumberFormat="1" applyBorder="1"/>
    <xf numFmtId="0" fontId="15" fillId="0" borderId="4" xfId="1" applyNumberFormat="1" applyBorder="1"/>
    <xf numFmtId="0" fontId="15" fillId="0" borderId="9" xfId="1" applyNumberFormat="1" applyBorder="1"/>
    <xf numFmtId="40" fontId="15" fillId="0" borderId="21" xfId="1" applyNumberFormat="1" applyBorder="1"/>
    <xf numFmtId="40" fontId="15" fillId="0" borderId="22" xfId="1" applyNumberFormat="1" applyBorder="1"/>
    <xf numFmtId="0" fontId="6" fillId="0" borderId="4" xfId="0" applyFont="1" applyBorder="1"/>
    <xf numFmtId="0" fontId="14" fillId="0" borderId="23" xfId="0" applyNumberFormat="1" applyFont="1" applyBorder="1" applyAlignment="1">
      <alignment horizontal="centerContinuous"/>
    </xf>
    <xf numFmtId="0" fontId="8" fillId="0" borderId="24" xfId="0" applyNumberFormat="1" applyFont="1" applyBorder="1" applyAlignment="1">
      <alignment horizontal="centerContinuous"/>
    </xf>
    <xf numFmtId="0" fontId="0" fillId="0" borderId="25" xfId="0" applyNumberFormat="1" applyBorder="1" applyAlignment="1">
      <alignment horizontal="centerContinuous"/>
    </xf>
    <xf numFmtId="0" fontId="0" fillId="0" borderId="26" xfId="0" applyNumberFormat="1" applyBorder="1" applyAlignment="1">
      <alignment horizontal="center"/>
    </xf>
    <xf numFmtId="0" fontId="0" fillId="0" borderId="27" xfId="0" applyNumberFormat="1" applyBorder="1" applyAlignment="1">
      <alignment horizontal="center"/>
    </xf>
    <xf numFmtId="0" fontId="0" fillId="0" borderId="28" xfId="0" applyNumberFormat="1" applyBorder="1"/>
    <xf numFmtId="0" fontId="0" fillId="0" borderId="29" xfId="0" applyNumberFormat="1" applyBorder="1"/>
    <xf numFmtId="0" fontId="0" fillId="0" borderId="30" xfId="0" applyNumberFormat="1" applyBorder="1"/>
    <xf numFmtId="0" fontId="0" fillId="0" borderId="31" xfId="0" applyNumberFormat="1" applyBorder="1"/>
    <xf numFmtId="0" fontId="0" fillId="0" borderId="26" xfId="0" applyNumberFormat="1" applyBorder="1"/>
    <xf numFmtId="0" fontId="0" fillId="0" borderId="27" xfId="0" applyNumberFormat="1" applyBorder="1"/>
    <xf numFmtId="8" fontId="15" fillId="0" borderId="26" xfId="1" applyNumberFormat="1" applyBorder="1"/>
    <xf numFmtId="8" fontId="15" fillId="0" borderId="27" xfId="1" applyNumberFormat="1" applyBorder="1"/>
    <xf numFmtId="40" fontId="15" fillId="0" borderId="32" xfId="1" applyNumberFormat="1" applyBorder="1"/>
    <xf numFmtId="40" fontId="15" fillId="0" borderId="34" xfId="1" applyNumberFormat="1" applyBorder="1"/>
    <xf numFmtId="0" fontId="15" fillId="0" borderId="26" xfId="1" applyNumberFormat="1" applyBorder="1"/>
    <xf numFmtId="0" fontId="15" fillId="0" borderId="27" xfId="1" applyNumberFormat="1" applyBorder="1"/>
    <xf numFmtId="8" fontId="15" fillId="0" borderId="35" xfId="1" applyNumberFormat="1" applyBorder="1"/>
    <xf numFmtId="8" fontId="15" fillId="0" borderId="36" xfId="1" applyNumberFormat="1" applyBorder="1"/>
    <xf numFmtId="8" fontId="15" fillId="0" borderId="37" xfId="1" applyNumberFormat="1" applyBorder="1"/>
    <xf numFmtId="0" fontId="2" fillId="0" borderId="2" xfId="0" applyNumberFormat="1" applyFont="1" applyBorder="1"/>
    <xf numFmtId="0" fontId="2" fillId="0" borderId="0" xfId="0" applyNumberFormat="1" applyFont="1" applyBorder="1"/>
    <xf numFmtId="0" fontId="4" fillId="0" borderId="2" xfId="0" applyNumberFormat="1" applyFont="1" applyBorder="1"/>
    <xf numFmtId="0" fontId="4" fillId="0" borderId="15" xfId="0" applyNumberFormat="1" applyFont="1" applyBorder="1"/>
    <xf numFmtId="0" fontId="13" fillId="0" borderId="0" xfId="0" applyNumberFormat="1" applyFont="1" applyBorder="1"/>
    <xf numFmtId="0" fontId="3" fillId="0" borderId="24" xfId="0" applyNumberFormat="1" applyFont="1" applyBorder="1" applyAlignment="1">
      <alignment horizontal="centerContinuous"/>
    </xf>
    <xf numFmtId="0" fontId="0" fillId="0" borderId="38" xfId="0" applyNumberFormat="1" applyBorder="1" applyAlignment="1">
      <alignment horizontal="center"/>
    </xf>
    <xf numFmtId="0" fontId="0" fillId="0" borderId="39" xfId="0" applyNumberFormat="1" applyBorder="1"/>
    <xf numFmtId="0" fontId="15" fillId="0" borderId="42" xfId="1" applyNumberFormat="1" applyBorder="1"/>
    <xf numFmtId="0" fontId="15" fillId="0" borderId="38" xfId="1" applyNumberFormat="1" applyBorder="1"/>
    <xf numFmtId="8" fontId="15" fillId="0" borderId="43" xfId="1" applyNumberFormat="1" applyBorder="1"/>
    <xf numFmtId="0" fontId="8" fillId="0" borderId="44" xfId="0" applyNumberFormat="1" applyFont="1" applyBorder="1" applyAlignment="1">
      <alignment horizontal="centerContinuous"/>
    </xf>
    <xf numFmtId="0" fontId="0" fillId="0" borderId="45" xfId="0" applyNumberFormat="1" applyBorder="1" applyAlignment="1">
      <alignment horizontal="center"/>
    </xf>
    <xf numFmtId="0" fontId="0" fillId="0" borderId="46" xfId="0" applyNumberFormat="1" applyBorder="1" applyAlignment="1">
      <alignment horizontal="center"/>
    </xf>
    <xf numFmtId="0" fontId="0" fillId="0" borderId="47" xfId="0" applyNumberFormat="1" applyBorder="1"/>
    <xf numFmtId="0" fontId="16" fillId="0" borderId="0" xfId="0" applyNumberFormat="1" applyFont="1" applyBorder="1" applyAlignment="1">
      <alignment horizontal="centerContinuous"/>
    </xf>
    <xf numFmtId="0" fontId="9" fillId="0" borderId="44" xfId="0" applyNumberFormat="1" applyFont="1" applyBorder="1" applyAlignment="1">
      <alignment horizontal="centerContinuous"/>
    </xf>
    <xf numFmtId="0" fontId="0" fillId="0" borderId="35" xfId="0" applyNumberFormat="1" applyBorder="1"/>
    <xf numFmtId="0" fontId="0" fillId="0" borderId="48" xfId="0" applyNumberFormat="1" applyBorder="1"/>
    <xf numFmtId="0" fontId="0" fillId="0" borderId="49" xfId="0" applyNumberFormat="1" applyBorder="1" applyAlignment="1">
      <alignment horizontal="center"/>
    </xf>
    <xf numFmtId="0" fontId="0" fillId="0" borderId="20" xfId="0" applyNumberFormat="1" applyBorder="1" applyAlignment="1">
      <alignment horizontal="center"/>
    </xf>
    <xf numFmtId="0" fontId="0" fillId="0" borderId="50" xfId="0" applyNumberFormat="1" applyBorder="1"/>
    <xf numFmtId="0" fontId="0" fillId="0" borderId="51" xfId="0" applyNumberFormat="1" applyBorder="1" applyAlignment="1">
      <alignment horizontal="centerContinuous"/>
    </xf>
    <xf numFmtId="0" fontId="14" fillId="0" borderId="24" xfId="0" applyNumberFormat="1" applyFont="1" applyBorder="1" applyAlignment="1">
      <alignment horizontal="centerContinuous"/>
    </xf>
    <xf numFmtId="0" fontId="0" fillId="0" borderId="52" xfId="0" applyNumberFormat="1" applyBorder="1" applyAlignment="1">
      <alignment horizontal="center"/>
    </xf>
    <xf numFmtId="0" fontId="0" fillId="0" borderId="53" xfId="0" applyNumberFormat="1" applyBorder="1" applyAlignment="1">
      <alignment horizontal="center"/>
    </xf>
    <xf numFmtId="0" fontId="0" fillId="0" borderId="54" xfId="0" applyNumberFormat="1" applyBorder="1"/>
    <xf numFmtId="0" fontId="17" fillId="0" borderId="0" xfId="0" applyNumberFormat="1" applyFont="1" applyBorder="1" applyAlignment="1">
      <alignment horizontal="centerContinuous"/>
    </xf>
    <xf numFmtId="0" fontId="4" fillId="0" borderId="3" xfId="0" applyNumberFormat="1" applyFont="1" applyBorder="1" applyAlignment="1">
      <alignment horizontal="center"/>
    </xf>
    <xf numFmtId="0" fontId="4" fillId="0" borderId="27" xfId="0" applyNumberFormat="1" applyFont="1" applyBorder="1" applyAlignment="1">
      <alignment horizontal="center"/>
    </xf>
    <xf numFmtId="0" fontId="1" fillId="0" borderId="1" xfId="0" applyNumberFormat="1" applyFont="1" applyBorder="1"/>
    <xf numFmtId="0" fontId="4" fillId="0" borderId="9" xfId="0" applyNumberFormat="1" applyFont="1" applyBorder="1" applyAlignment="1">
      <alignment horizontal="center"/>
    </xf>
    <xf numFmtId="0" fontId="4" fillId="0" borderId="55" xfId="0" applyNumberFormat="1" applyFont="1" applyBorder="1" applyAlignment="1">
      <alignment horizontal="center"/>
    </xf>
    <xf numFmtId="44" fontId="0" fillId="0" borderId="30" xfId="2" applyFont="1" applyBorder="1"/>
    <xf numFmtId="44" fontId="0" fillId="0" borderId="7" xfId="2" applyFont="1" applyBorder="1"/>
    <xf numFmtId="44" fontId="0" fillId="0" borderId="31" xfId="2" applyFont="1" applyBorder="1"/>
    <xf numFmtId="44" fontId="0" fillId="0" borderId="32" xfId="2" applyFont="1" applyBorder="1"/>
    <xf numFmtId="44" fontId="0" fillId="0" borderId="17" xfId="2" applyFont="1" applyBorder="1"/>
    <xf numFmtId="44" fontId="0" fillId="0" borderId="33" xfId="2" applyFont="1" applyBorder="1"/>
    <xf numFmtId="0" fontId="0" fillId="0" borderId="31" xfId="0" applyBorder="1"/>
    <xf numFmtId="0" fontId="0" fillId="0" borderId="33" xfId="0" applyBorder="1"/>
    <xf numFmtId="44" fontId="0" fillId="0" borderId="11" xfId="2" applyFont="1" applyBorder="1"/>
    <xf numFmtId="0" fontId="0" fillId="0" borderId="30" xfId="0" applyBorder="1"/>
    <xf numFmtId="0" fontId="0" fillId="0" borderId="40" xfId="0" applyBorder="1"/>
    <xf numFmtId="0" fontId="0" fillId="0" borderId="41" xfId="0" applyBorder="1"/>
    <xf numFmtId="44" fontId="0" fillId="0" borderId="12" xfId="2" applyFont="1" applyBorder="1"/>
    <xf numFmtId="0" fontId="0" fillId="2" borderId="26" xfId="0" applyFill="1" applyBorder="1"/>
    <xf numFmtId="0" fontId="0" fillId="2" borderId="9" xfId="0" applyFill="1" applyBorder="1"/>
    <xf numFmtId="0" fontId="0" fillId="2" borderId="27" xfId="0" applyFill="1" applyBorder="1"/>
    <xf numFmtId="44" fontId="4" fillId="0" borderId="32" xfId="2" applyFont="1" applyBorder="1"/>
    <xf numFmtId="44" fontId="4" fillId="0" borderId="21" xfId="2" applyFont="1" applyBorder="1"/>
    <xf numFmtId="44" fontId="4" fillId="0" borderId="22" xfId="2" applyFont="1" applyBorder="1"/>
  </cellXfs>
  <cellStyles count="3">
    <cellStyle name="Currency" xfId="2" builtinId="4"/>
    <cellStyle name="Normal" xfId="0" builtinId="0"/>
    <cellStyle name="Normal_FRMRV990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5"/>
  <sheetViews>
    <sheetView tabSelected="1" topLeftCell="A4" zoomScale="75" zoomScaleNormal="100" workbookViewId="0">
      <selection activeCell="J29" sqref="J29"/>
    </sheetView>
  </sheetViews>
  <sheetFormatPr defaultRowHeight="15" x14ac:dyDescent="0.2"/>
  <cols>
    <col min="1" max="1" width="3" customWidth="1"/>
    <col min="2" max="2" width="27.77734375" customWidth="1"/>
    <col min="3" max="10" width="14.77734375" customWidth="1"/>
    <col min="11" max="12" width="1.6640625" customWidth="1"/>
  </cols>
  <sheetData>
    <row r="1" spans="1:12" x14ac:dyDescent="0.2">
      <c r="A1" s="98"/>
      <c r="B1" s="3"/>
      <c r="C1" s="3"/>
      <c r="D1" s="3"/>
      <c r="E1" s="3"/>
      <c r="F1" s="3"/>
      <c r="G1" s="3"/>
      <c r="H1" s="3"/>
      <c r="I1" s="3"/>
      <c r="J1" s="3"/>
      <c r="K1" s="28"/>
      <c r="L1" s="22"/>
    </row>
    <row r="2" spans="1:12" ht="26.25" customHeight="1" x14ac:dyDescent="0.3">
      <c r="A2" s="47"/>
      <c r="B2" s="83" t="s">
        <v>0</v>
      </c>
      <c r="C2" s="38" t="s">
        <v>35</v>
      </c>
      <c r="D2" s="39"/>
      <c r="E2" s="29"/>
      <c r="F2" s="29"/>
      <c r="G2" s="29"/>
      <c r="H2" s="29"/>
      <c r="I2" s="29"/>
      <c r="J2" s="30"/>
      <c r="K2" s="5"/>
      <c r="L2" s="22"/>
    </row>
    <row r="3" spans="1:12" ht="30" customHeight="1" x14ac:dyDescent="0.35">
      <c r="A3" s="24"/>
      <c r="B3" s="95"/>
      <c r="C3" s="38" t="s">
        <v>5</v>
      </c>
      <c r="D3" s="31"/>
      <c r="E3" s="37"/>
      <c r="F3" s="29"/>
      <c r="G3" s="29"/>
      <c r="H3" s="29"/>
      <c r="I3" s="29"/>
      <c r="J3" s="29" t="s">
        <v>0</v>
      </c>
      <c r="K3" s="5"/>
      <c r="L3" s="22"/>
    </row>
    <row r="4" spans="1:12" x14ac:dyDescent="0.2">
      <c r="A4" s="41"/>
      <c r="B4" s="29"/>
      <c r="C4" s="40" t="s">
        <v>37</v>
      </c>
      <c r="D4" s="29"/>
      <c r="E4" s="29"/>
      <c r="F4" s="29"/>
      <c r="G4" s="29"/>
      <c r="H4" s="29"/>
      <c r="I4" s="29"/>
      <c r="J4" s="29" t="s">
        <v>0</v>
      </c>
      <c r="K4" s="5"/>
      <c r="L4" s="22"/>
    </row>
    <row r="5" spans="1:12" ht="9.9499999999999993" customHeight="1" thickBot="1" x14ac:dyDescent="0.25">
      <c r="A5" s="7"/>
      <c r="B5" s="22"/>
      <c r="C5" s="22"/>
      <c r="D5" s="22"/>
      <c r="E5" s="22"/>
      <c r="F5" s="22"/>
      <c r="G5" s="22"/>
      <c r="H5" s="22"/>
      <c r="I5" s="22"/>
      <c r="J5" s="22"/>
      <c r="K5" s="5"/>
      <c r="L5" s="22"/>
    </row>
    <row r="6" spans="1:12" ht="21" customHeight="1" x14ac:dyDescent="0.25">
      <c r="A6" s="7"/>
      <c r="B6" s="22"/>
      <c r="C6" s="48" t="s">
        <v>4</v>
      </c>
      <c r="D6" s="73"/>
      <c r="E6" s="84"/>
      <c r="F6" s="90"/>
      <c r="G6" s="91" t="s">
        <v>6</v>
      </c>
      <c r="H6" s="49"/>
      <c r="I6" s="79"/>
      <c r="J6" s="50"/>
      <c r="K6" s="5"/>
      <c r="L6" s="22"/>
    </row>
    <row r="7" spans="1:12" x14ac:dyDescent="0.2">
      <c r="A7" s="7"/>
      <c r="B7" s="22"/>
      <c r="C7" s="51" t="s">
        <v>1</v>
      </c>
      <c r="D7" s="23" t="s">
        <v>1</v>
      </c>
      <c r="E7" s="87" t="s">
        <v>1</v>
      </c>
      <c r="F7" s="92" t="s">
        <v>7</v>
      </c>
      <c r="G7" s="9" t="s">
        <v>1</v>
      </c>
      <c r="H7" s="23" t="s">
        <v>1</v>
      </c>
      <c r="I7" s="80" t="s">
        <v>1</v>
      </c>
      <c r="J7" s="52" t="s">
        <v>7</v>
      </c>
      <c r="K7" s="5"/>
      <c r="L7" s="22"/>
    </row>
    <row r="8" spans="1:12" x14ac:dyDescent="0.2">
      <c r="A8" s="7"/>
      <c r="B8" s="22"/>
      <c r="C8" s="51" t="s">
        <v>8</v>
      </c>
      <c r="D8" s="23" t="s">
        <v>8</v>
      </c>
      <c r="E8" s="88" t="s">
        <v>9</v>
      </c>
      <c r="F8" s="93" t="s">
        <v>2</v>
      </c>
      <c r="G8" s="9" t="s">
        <v>8</v>
      </c>
      <c r="H8" s="23" t="s">
        <v>8</v>
      </c>
      <c r="I8" s="81" t="s">
        <v>9</v>
      </c>
      <c r="J8" s="52" t="s">
        <v>2</v>
      </c>
      <c r="K8" s="5"/>
      <c r="L8" s="22"/>
    </row>
    <row r="9" spans="1:12" ht="15.75" x14ac:dyDescent="0.25">
      <c r="A9" s="7"/>
      <c r="B9" s="32" t="s">
        <v>10</v>
      </c>
      <c r="C9" s="100" t="s">
        <v>32</v>
      </c>
      <c r="D9" s="96" t="s">
        <v>33</v>
      </c>
      <c r="E9" s="99" t="s">
        <v>34</v>
      </c>
      <c r="F9" s="97" t="s">
        <v>36</v>
      </c>
      <c r="G9" s="100" t="s">
        <v>32</v>
      </c>
      <c r="H9" s="96" t="s">
        <v>33</v>
      </c>
      <c r="I9" s="99" t="s">
        <v>34</v>
      </c>
      <c r="J9" s="97" t="s">
        <v>36</v>
      </c>
      <c r="K9" s="5"/>
      <c r="L9" s="22"/>
    </row>
    <row r="10" spans="1:12" ht="9.9499999999999993" customHeight="1" thickBot="1" x14ac:dyDescent="0.25">
      <c r="A10" s="12"/>
      <c r="B10" s="22"/>
      <c r="C10" s="85"/>
      <c r="D10" s="86"/>
      <c r="E10" s="89"/>
      <c r="F10" s="94"/>
      <c r="G10" s="10"/>
      <c r="H10" s="17"/>
      <c r="I10" s="82"/>
      <c r="J10" s="54"/>
      <c r="K10" s="5"/>
      <c r="L10" s="22"/>
    </row>
    <row r="11" spans="1:12" ht="16.149999999999999" customHeight="1" x14ac:dyDescent="0.2">
      <c r="A11" s="2"/>
      <c r="B11" s="68" t="s">
        <v>11</v>
      </c>
      <c r="C11" s="55" t="s">
        <v>12</v>
      </c>
      <c r="D11" s="11" t="s">
        <v>12</v>
      </c>
      <c r="E11" s="11" t="s">
        <v>12</v>
      </c>
      <c r="F11" s="56" t="s">
        <v>12</v>
      </c>
      <c r="G11" s="55" t="s">
        <v>12</v>
      </c>
      <c r="H11" s="11" t="s">
        <v>12</v>
      </c>
      <c r="I11" s="11" t="s">
        <v>12</v>
      </c>
      <c r="J11" s="56" t="s">
        <v>12</v>
      </c>
      <c r="K11" s="5"/>
      <c r="L11" s="22"/>
    </row>
    <row r="12" spans="1:12" ht="16.149999999999999" customHeight="1" x14ac:dyDescent="0.2">
      <c r="A12" s="7"/>
      <c r="B12" s="69" t="s">
        <v>13</v>
      </c>
      <c r="C12" s="55"/>
      <c r="D12" s="11"/>
      <c r="E12" s="11"/>
      <c r="F12" s="56"/>
      <c r="G12" s="55"/>
      <c r="H12" s="11"/>
      <c r="I12" s="11"/>
      <c r="J12" s="56"/>
      <c r="K12" s="5"/>
      <c r="L12" s="22"/>
    </row>
    <row r="13" spans="1:12" ht="16.149999999999999" customHeight="1" x14ac:dyDescent="0.2">
      <c r="A13" s="7"/>
      <c r="B13" s="69" t="s">
        <v>3</v>
      </c>
      <c r="C13" s="55"/>
      <c r="D13" s="11"/>
      <c r="E13" s="11"/>
      <c r="F13" s="56"/>
      <c r="G13" s="55"/>
      <c r="H13" s="11"/>
      <c r="I13" s="11"/>
      <c r="J13" s="56"/>
      <c r="K13" s="5"/>
      <c r="L13" s="22"/>
    </row>
    <row r="14" spans="1:12" ht="16.149999999999999" customHeight="1" x14ac:dyDescent="0.2">
      <c r="A14" s="7"/>
      <c r="B14" s="69" t="s">
        <v>14</v>
      </c>
      <c r="C14" s="55"/>
      <c r="D14" s="11"/>
      <c r="E14" s="11"/>
      <c r="F14" s="56"/>
      <c r="G14" s="55"/>
      <c r="H14" s="11"/>
      <c r="I14" s="11"/>
      <c r="J14" s="56"/>
      <c r="K14" s="5"/>
      <c r="L14" s="22"/>
    </row>
    <row r="15" spans="1:12" ht="16.149999999999999" customHeight="1" x14ac:dyDescent="0.2">
      <c r="A15" s="7"/>
      <c r="B15" s="69" t="s">
        <v>15</v>
      </c>
      <c r="C15" s="101">
        <v>2676886.04</v>
      </c>
      <c r="D15" s="102">
        <f>2086755.54+76389+276800.92+239284.35+24132</f>
        <v>2703361.81</v>
      </c>
      <c r="E15" s="102">
        <v>2470324</v>
      </c>
      <c r="F15" s="102">
        <v>2324327</v>
      </c>
      <c r="G15" s="101">
        <v>114811.1</v>
      </c>
      <c r="H15" s="102">
        <f>77901+7500+5925.6+7278.78</f>
        <v>98605.38</v>
      </c>
      <c r="I15" s="102">
        <v>72645</v>
      </c>
      <c r="J15" s="103">
        <v>76773</v>
      </c>
      <c r="K15" s="5"/>
      <c r="L15" s="22"/>
    </row>
    <row r="16" spans="1:12" ht="16.149999999999999" customHeight="1" x14ac:dyDescent="0.2">
      <c r="A16" s="7"/>
      <c r="B16" s="69" t="s">
        <v>16</v>
      </c>
      <c r="C16" s="101"/>
      <c r="D16" s="102"/>
      <c r="E16" s="102"/>
      <c r="F16" s="107"/>
      <c r="G16" s="101">
        <v>179862.53</v>
      </c>
      <c r="H16" s="102">
        <f>78089+57215.21+78003.74</f>
        <v>213307.95</v>
      </c>
      <c r="I16" s="102">
        <v>177027</v>
      </c>
      <c r="J16" s="103">
        <v>530350</v>
      </c>
      <c r="K16" s="5"/>
      <c r="L16" s="22"/>
    </row>
    <row r="17" spans="1:12" ht="16.149999999999999" customHeight="1" x14ac:dyDescent="0.2">
      <c r="A17" s="7"/>
      <c r="B17" s="69" t="s">
        <v>17</v>
      </c>
      <c r="C17" s="104">
        <v>10154</v>
      </c>
      <c r="D17" s="105">
        <f>1140+10117.43+1991.69</f>
        <v>13249.12</v>
      </c>
      <c r="E17" s="105"/>
      <c r="F17" s="108"/>
      <c r="G17" s="104">
        <v>170</v>
      </c>
      <c r="H17" s="105">
        <v>1500</v>
      </c>
      <c r="I17" s="105"/>
      <c r="J17" s="106"/>
      <c r="K17" s="5"/>
      <c r="L17" s="22"/>
    </row>
    <row r="18" spans="1:12" ht="9.9499999999999993" customHeight="1" x14ac:dyDescent="0.2">
      <c r="A18" s="2"/>
      <c r="B18" s="70"/>
      <c r="C18" s="57"/>
      <c r="D18" s="5"/>
      <c r="E18" s="5"/>
      <c r="F18" s="58"/>
      <c r="G18" s="57"/>
      <c r="H18" s="5"/>
      <c r="I18" s="5"/>
      <c r="J18" s="58"/>
      <c r="K18" s="5"/>
      <c r="L18" s="22"/>
    </row>
    <row r="19" spans="1:12" ht="14.1" customHeight="1" x14ac:dyDescent="0.2">
      <c r="A19" s="7"/>
      <c r="B19" s="69" t="s">
        <v>18</v>
      </c>
      <c r="C19" s="59">
        <f>SUM(C11:C17)</f>
        <v>2687040.04</v>
      </c>
      <c r="D19" s="42">
        <f t="shared" ref="D19:J19" si="0">SUM(D11:D17)</f>
        <v>2716610.93</v>
      </c>
      <c r="E19" s="42">
        <f t="shared" si="0"/>
        <v>2470324</v>
      </c>
      <c r="F19" s="60">
        <f t="shared" si="0"/>
        <v>2324327</v>
      </c>
      <c r="G19" s="59">
        <f t="shared" si="0"/>
        <v>294843.63</v>
      </c>
      <c r="H19" s="42">
        <f t="shared" si="0"/>
        <v>313413.33</v>
      </c>
      <c r="I19" s="42">
        <f t="shared" si="0"/>
        <v>249672</v>
      </c>
      <c r="J19" s="60">
        <f t="shared" si="0"/>
        <v>607123</v>
      </c>
      <c r="K19" s="5"/>
      <c r="L19" s="22"/>
    </row>
    <row r="20" spans="1:12" ht="9.9499999999999993" customHeight="1" x14ac:dyDescent="0.2">
      <c r="A20" s="12"/>
      <c r="B20" s="71"/>
      <c r="C20" s="53"/>
      <c r="D20" s="10"/>
      <c r="E20" s="10"/>
      <c r="F20" s="54"/>
      <c r="G20" s="53"/>
      <c r="H20" s="10"/>
      <c r="I20" s="10"/>
      <c r="J20" s="54"/>
      <c r="K20" s="5"/>
      <c r="L20" s="22"/>
    </row>
    <row r="21" spans="1:12" x14ac:dyDescent="0.2">
      <c r="A21" s="7"/>
      <c r="B21" s="33"/>
      <c r="C21" s="51" t="s">
        <v>1</v>
      </c>
      <c r="D21" s="9" t="s">
        <v>1</v>
      </c>
      <c r="E21" s="13" t="s">
        <v>1</v>
      </c>
      <c r="F21" s="74" t="s">
        <v>7</v>
      </c>
      <c r="G21" s="51" t="s">
        <v>1</v>
      </c>
      <c r="H21" s="13" t="s">
        <v>1</v>
      </c>
      <c r="I21" s="80" t="s">
        <v>1</v>
      </c>
      <c r="J21" s="52" t="s">
        <v>7</v>
      </c>
      <c r="K21" s="5"/>
      <c r="L21" s="22"/>
    </row>
    <row r="22" spans="1:12" x14ac:dyDescent="0.2">
      <c r="A22" s="7"/>
      <c r="B22" s="33"/>
      <c r="C22" s="51" t="s">
        <v>8</v>
      </c>
      <c r="D22" s="9" t="s">
        <v>8</v>
      </c>
      <c r="E22" s="9" t="s">
        <v>9</v>
      </c>
      <c r="F22" s="52" t="s">
        <v>2</v>
      </c>
      <c r="G22" s="51" t="s">
        <v>8</v>
      </c>
      <c r="H22" s="9" t="s">
        <v>8</v>
      </c>
      <c r="I22" s="81" t="s">
        <v>9</v>
      </c>
      <c r="J22" s="52" t="s">
        <v>2</v>
      </c>
      <c r="K22" s="5"/>
      <c r="L22" s="22"/>
    </row>
    <row r="23" spans="1:12" ht="15.75" x14ac:dyDescent="0.25">
      <c r="A23" s="7"/>
      <c r="B23" s="34" t="s">
        <v>19</v>
      </c>
      <c r="C23" s="100" t="s">
        <v>32</v>
      </c>
      <c r="D23" s="96" t="s">
        <v>33</v>
      </c>
      <c r="E23" s="99" t="s">
        <v>34</v>
      </c>
      <c r="F23" s="97" t="s">
        <v>36</v>
      </c>
      <c r="G23" s="100" t="s">
        <v>32</v>
      </c>
      <c r="H23" s="96" t="s">
        <v>33</v>
      </c>
      <c r="I23" s="99" t="s">
        <v>34</v>
      </c>
      <c r="J23" s="97" t="s">
        <v>36</v>
      </c>
      <c r="K23" s="5"/>
      <c r="L23" s="22"/>
    </row>
    <row r="24" spans="1:12" ht="9.9499999999999993" customHeight="1" x14ac:dyDescent="0.2">
      <c r="A24" s="7"/>
      <c r="B24" s="33"/>
      <c r="C24" s="53"/>
      <c r="D24" s="14"/>
      <c r="E24" s="14"/>
      <c r="F24" s="75"/>
      <c r="G24" s="53"/>
      <c r="H24" s="14"/>
      <c r="I24" s="82"/>
      <c r="J24" s="54"/>
      <c r="K24" s="5"/>
      <c r="L24" s="22"/>
    </row>
    <row r="25" spans="1:12" ht="16.149999999999999" customHeight="1" x14ac:dyDescent="0.2">
      <c r="A25" s="2"/>
      <c r="B25" s="68" t="s">
        <v>20</v>
      </c>
      <c r="C25" s="101">
        <v>1429342.5</v>
      </c>
      <c r="D25" s="109">
        <f>967481.58+98338.13+293075.92+41388.96+21273.33+8000.04</f>
        <v>1429557.96</v>
      </c>
      <c r="E25" s="109">
        <v>1405333</v>
      </c>
      <c r="F25" s="109">
        <v>1280881</v>
      </c>
      <c r="G25" s="101">
        <v>103220.11</v>
      </c>
      <c r="H25" s="109">
        <f>79056.18+1161.91+34482.36</f>
        <v>114700.45</v>
      </c>
      <c r="I25" s="109">
        <v>115321</v>
      </c>
      <c r="J25" s="103">
        <v>346355</v>
      </c>
      <c r="K25" s="5"/>
      <c r="L25" s="22"/>
    </row>
    <row r="26" spans="1:12" ht="16.149999999999999" customHeight="1" x14ac:dyDescent="0.2">
      <c r="A26" s="7"/>
      <c r="B26" s="69" t="s">
        <v>21</v>
      </c>
      <c r="C26" s="101">
        <v>517020.66</v>
      </c>
      <c r="D26" s="102">
        <v>521437.16</v>
      </c>
      <c r="E26" s="102">
        <v>522078.82</v>
      </c>
      <c r="F26" s="102">
        <v>551134</v>
      </c>
      <c r="G26" s="101">
        <v>16606.650000000001</v>
      </c>
      <c r="H26" s="102">
        <f>8845.81+5464.6+6350.28+402.44+840.41+1237.8</f>
        <v>23141.339999999997</v>
      </c>
      <c r="I26" s="102">
        <v>24368.240000000002</v>
      </c>
      <c r="J26" s="103">
        <v>107930</v>
      </c>
      <c r="K26" s="5"/>
      <c r="L26" s="22"/>
    </row>
    <row r="27" spans="1:12" ht="16.149999999999999" customHeight="1" x14ac:dyDescent="0.2">
      <c r="A27" s="7"/>
      <c r="B27" s="69" t="s">
        <v>22</v>
      </c>
      <c r="C27" s="101">
        <v>299305.68</v>
      </c>
      <c r="D27" s="102">
        <f>12501.8+5833+12212.95+6527.24+10935.12+822.57+11034.03+4475+8871+3796.44+31126.65+114103.03</f>
        <v>222238.83</v>
      </c>
      <c r="E27" s="102">
        <v>286790</v>
      </c>
      <c r="F27" s="102">
        <v>275368</v>
      </c>
      <c r="G27" s="101">
        <v>94743.58</v>
      </c>
      <c r="H27" s="102">
        <f>15225+225+24261+95+17040+24672.68+300+4109.19</f>
        <v>85927.87</v>
      </c>
      <c r="I27" s="102">
        <v>56878.66</v>
      </c>
      <c r="J27" s="103">
        <v>77191</v>
      </c>
      <c r="K27" s="5"/>
      <c r="L27" s="22"/>
    </row>
    <row r="28" spans="1:12" ht="16.149999999999999" customHeight="1" x14ac:dyDescent="0.2">
      <c r="A28" s="7"/>
      <c r="B28" s="69" t="s">
        <v>23</v>
      </c>
      <c r="C28" s="101">
        <v>182277.19</v>
      </c>
      <c r="D28" s="102">
        <f>355.68+7241.54+169.69+10244.1+12997.18+59.73+140638</f>
        <v>171705.92</v>
      </c>
      <c r="E28" s="102">
        <v>60745.5</v>
      </c>
      <c r="F28" s="102">
        <v>11567</v>
      </c>
      <c r="G28" s="101">
        <v>67439.64</v>
      </c>
      <c r="H28" s="102">
        <f>68699+13689.58+791.06+5450.57+1188.68</f>
        <v>89818.889999999985</v>
      </c>
      <c r="I28" s="102">
        <v>53104.1</v>
      </c>
      <c r="J28" s="103">
        <v>75647</v>
      </c>
      <c r="K28" s="5"/>
      <c r="L28" s="22"/>
    </row>
    <row r="29" spans="1:12" ht="16.149999999999999" customHeight="1" x14ac:dyDescent="0.2">
      <c r="A29" s="7"/>
      <c r="B29" s="69" t="s">
        <v>24</v>
      </c>
      <c r="C29" s="101"/>
      <c r="D29" s="102">
        <v>20697</v>
      </c>
      <c r="E29" s="102"/>
      <c r="F29" s="102">
        <v>10000</v>
      </c>
      <c r="G29" s="101"/>
      <c r="H29" s="102"/>
      <c r="I29" s="102"/>
      <c r="J29" s="103"/>
      <c r="K29" s="5"/>
      <c r="L29" s="22"/>
    </row>
    <row r="30" spans="1:12" ht="16.149999999999999" customHeight="1" x14ac:dyDescent="0.2">
      <c r="A30" s="7"/>
      <c r="B30" s="69" t="s">
        <v>25</v>
      </c>
      <c r="C30" s="101">
        <v>129757.98</v>
      </c>
      <c r="D30" s="102">
        <v>116642.01</v>
      </c>
      <c r="E30" s="102">
        <v>195376.68</v>
      </c>
      <c r="F30" s="102">
        <v>195377</v>
      </c>
      <c r="G30" s="101"/>
      <c r="H30" s="102"/>
      <c r="I30" s="102"/>
      <c r="J30" s="103"/>
      <c r="K30" s="5"/>
      <c r="L30" s="22"/>
    </row>
    <row r="31" spans="1:12" ht="16.149999999999999" customHeight="1" x14ac:dyDescent="0.2">
      <c r="A31" s="7"/>
      <c r="B31" s="69" t="s">
        <v>26</v>
      </c>
      <c r="C31" s="110"/>
      <c r="D31" s="102"/>
      <c r="E31" s="102"/>
      <c r="F31" s="107"/>
      <c r="G31" s="101"/>
      <c r="H31" s="102"/>
      <c r="I31" s="102"/>
      <c r="J31" s="103"/>
      <c r="K31" s="5"/>
      <c r="L31" s="22"/>
    </row>
    <row r="32" spans="1:12" ht="16.149999999999999" customHeight="1" x14ac:dyDescent="0.2">
      <c r="A32" s="7"/>
      <c r="B32" s="69" t="s">
        <v>29</v>
      </c>
      <c r="C32" s="110"/>
      <c r="D32" s="109"/>
      <c r="E32" s="109"/>
      <c r="F32" s="111"/>
      <c r="G32" s="101"/>
      <c r="H32" s="109"/>
      <c r="I32" s="109"/>
      <c r="J32" s="103"/>
      <c r="K32" s="5"/>
      <c r="L32" s="22"/>
    </row>
    <row r="33" spans="1:12" ht="16.149999999999999" customHeight="1" x14ac:dyDescent="0.2">
      <c r="A33" s="7"/>
      <c r="B33" s="69" t="s">
        <v>27</v>
      </c>
      <c r="C33" s="112"/>
      <c r="D33" s="113"/>
      <c r="E33" s="113"/>
      <c r="F33" s="111"/>
      <c r="G33" s="114"/>
      <c r="H33" s="115"/>
      <c r="I33" s="115"/>
      <c r="J33" s="116"/>
      <c r="K33" s="5"/>
      <c r="L33" s="22"/>
    </row>
    <row r="34" spans="1:12" ht="16.149999999999999" customHeight="1" x14ac:dyDescent="0.2">
      <c r="A34" s="7"/>
      <c r="B34" s="69" t="s">
        <v>28</v>
      </c>
      <c r="C34" s="117">
        <f t="shared" ref="C34:J34" si="1">+C19-SUM(C25:C33)</f>
        <v>129336.03000000026</v>
      </c>
      <c r="D34" s="118">
        <f t="shared" si="1"/>
        <v>234332.05000000075</v>
      </c>
      <c r="E34" s="119">
        <f t="shared" si="1"/>
        <v>0</v>
      </c>
      <c r="F34" s="62">
        <f t="shared" si="1"/>
        <v>0</v>
      </c>
      <c r="G34" s="61">
        <f t="shared" si="1"/>
        <v>12833.649999999965</v>
      </c>
      <c r="H34" s="45">
        <f t="shared" si="1"/>
        <v>-175.21999999991385</v>
      </c>
      <c r="I34" s="46">
        <f t="shared" si="1"/>
        <v>0</v>
      </c>
      <c r="J34" s="62">
        <f t="shared" si="1"/>
        <v>0</v>
      </c>
      <c r="K34" s="5"/>
      <c r="L34" s="22"/>
    </row>
    <row r="35" spans="1:12" ht="9.9499999999999993" customHeight="1" x14ac:dyDescent="0.2">
      <c r="A35" s="2"/>
      <c r="B35" s="70"/>
      <c r="C35" s="76"/>
      <c r="D35" s="43"/>
      <c r="E35" s="43"/>
      <c r="F35" s="77"/>
      <c r="G35" s="63"/>
      <c r="H35" s="44"/>
      <c r="I35" s="44"/>
      <c r="J35" s="64"/>
      <c r="K35" s="5"/>
      <c r="L35" s="22"/>
    </row>
    <row r="36" spans="1:12" ht="18.75" thickBot="1" x14ac:dyDescent="0.3">
      <c r="A36" s="7"/>
      <c r="B36" s="72" t="s">
        <v>18</v>
      </c>
      <c r="C36" s="65">
        <f t="shared" ref="C36:J36" si="2">SUM(C25:C34)</f>
        <v>2687040.04</v>
      </c>
      <c r="D36" s="66">
        <f t="shared" si="2"/>
        <v>2716610.93</v>
      </c>
      <c r="E36" s="78">
        <f t="shared" si="2"/>
        <v>2470324.0000000005</v>
      </c>
      <c r="F36" s="67">
        <f t="shared" si="2"/>
        <v>2324327</v>
      </c>
      <c r="G36" s="65">
        <f t="shared" si="2"/>
        <v>294843.63</v>
      </c>
      <c r="H36" s="66">
        <f t="shared" si="2"/>
        <v>313413.33</v>
      </c>
      <c r="I36" s="66">
        <f t="shared" si="2"/>
        <v>249672</v>
      </c>
      <c r="J36" s="67">
        <f t="shared" si="2"/>
        <v>607123</v>
      </c>
      <c r="K36" s="5"/>
      <c r="L36" s="22"/>
    </row>
    <row r="37" spans="1:12" ht="12" hidden="1" customHeight="1" thickBot="1" x14ac:dyDescent="0.25">
      <c r="A37" s="12"/>
      <c r="B37" s="21"/>
      <c r="C37" s="15"/>
      <c r="D37" s="16"/>
      <c r="E37" s="16"/>
      <c r="F37" s="16"/>
      <c r="G37" s="15"/>
      <c r="H37" s="16"/>
      <c r="I37" s="16"/>
      <c r="J37" s="25"/>
      <c r="K37" s="8"/>
      <c r="L37" s="22"/>
    </row>
    <row r="38" spans="1:12" ht="9.9499999999999993" customHeight="1" thickTop="1" x14ac:dyDescent="0.2">
      <c r="A38" s="7"/>
      <c r="B38" s="22"/>
      <c r="C38" s="27"/>
      <c r="D38" s="27"/>
      <c r="E38" s="27"/>
      <c r="F38" s="27"/>
      <c r="G38" s="27"/>
      <c r="H38" s="27"/>
      <c r="I38" s="27"/>
      <c r="J38" s="27"/>
      <c r="K38" s="5"/>
      <c r="L38" s="22"/>
    </row>
    <row r="39" spans="1:12" ht="15" customHeight="1" x14ac:dyDescent="0.2">
      <c r="A39" s="7"/>
      <c r="B39" s="35" t="s">
        <v>30</v>
      </c>
      <c r="C39" s="36"/>
      <c r="D39" s="36"/>
      <c r="E39" s="36"/>
      <c r="F39" s="36"/>
      <c r="G39" s="36"/>
      <c r="H39" s="36"/>
      <c r="I39" s="36"/>
      <c r="J39" s="36"/>
      <c r="K39" s="5"/>
      <c r="L39" s="22"/>
    </row>
    <row r="40" spans="1:12" ht="9.9499999999999993" customHeight="1" x14ac:dyDescent="0.2">
      <c r="A40" s="12"/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22"/>
    </row>
    <row r="41" spans="1:12" ht="9.9499999999999993" customHeight="1" x14ac:dyDescent="0.2">
      <c r="A41" s="26" t="str">
        <f ca="1">CELL("FILENAME",J14:J14)</f>
        <v>https://sandpointcharter-my.sharepoint.com/personal/gretawarren_forrestbirdcharterschool_org/Documents/Budgets/2021-2022 Budget Docs/Docs for the State/[2022 Publication-Four-Year-Summary.xlsx]Four Year Summary</v>
      </c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4.1" customHeight="1" x14ac:dyDescent="0.2">
      <c r="A42" s="1"/>
      <c r="B42" s="4" t="s">
        <v>31</v>
      </c>
      <c r="C42" s="4"/>
      <c r="D42" s="4"/>
      <c r="E42" s="4"/>
      <c r="F42" s="4"/>
      <c r="G42" s="4"/>
      <c r="H42" s="4"/>
      <c r="I42" s="4"/>
      <c r="K42" s="18"/>
      <c r="L42" s="1"/>
    </row>
    <row r="43" spans="1:12" ht="15" customHeight="1" x14ac:dyDescent="0.25">
      <c r="A43" s="19"/>
      <c r="B43" s="6"/>
      <c r="C43" s="4"/>
      <c r="D43" s="4"/>
      <c r="E43" s="4"/>
      <c r="F43" s="4"/>
      <c r="G43" s="4"/>
      <c r="H43" s="4"/>
      <c r="I43" s="4"/>
      <c r="K43" s="18"/>
      <c r="L43" s="1"/>
    </row>
    <row r="44" spans="1:12" x14ac:dyDescent="0.2">
      <c r="A44" s="1"/>
      <c r="B44" s="20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</sheetData>
  <phoneticPr fontId="0" type="noConversion"/>
  <printOptions horizontalCentered="1" verticalCentered="1"/>
  <pageMargins left="0.25" right="0" top="0" bottom="0" header="0.5" footer="0.2"/>
  <pageSetup scale="7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Four Year Summary</vt:lpstr>
      <vt:lpstr>'Four Year Summary'!Print_Area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 Lee</dc:creator>
  <cp:lastModifiedBy>Greta Warren</cp:lastModifiedBy>
  <cp:lastPrinted>2020-02-21T18:32:13Z</cp:lastPrinted>
  <dcterms:created xsi:type="dcterms:W3CDTF">1999-02-26T18:59:24Z</dcterms:created>
  <dcterms:modified xsi:type="dcterms:W3CDTF">2021-05-26T22:11:02Z</dcterms:modified>
</cp:coreProperties>
</file>